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3968" windowHeight="7848"/>
  </bookViews>
  <sheets>
    <sheet name="1AARENTAL.SPREADSHEET" sheetId="1" r:id="rId1"/>
  </sheets>
  <definedNames>
    <definedName name="_xlnm.Print_Area" localSheetId="0">'1AARENTAL.SPREADSHEET'!$A$1:$K$52</definedName>
  </definedNames>
  <calcPr calcId="145621"/>
</workbook>
</file>

<file path=xl/calcChain.xml><?xml version="1.0" encoding="utf-8"?>
<calcChain xmlns="http://schemas.openxmlformats.org/spreadsheetml/2006/main">
  <c r="K5" i="1" l="1"/>
  <c r="K15" i="1"/>
  <c r="K18" i="1"/>
  <c r="G18" i="1" s="1"/>
  <c r="F18" i="1" s="1"/>
  <c r="E20" i="1"/>
  <c r="K20" i="1"/>
  <c r="H20" i="1" s="1"/>
  <c r="K25" i="1"/>
  <c r="J27" i="1"/>
  <c r="F34" i="1"/>
  <c r="G34" i="1" s="1"/>
  <c r="F35" i="1"/>
  <c r="G35" i="1" s="1"/>
  <c r="F36" i="1"/>
  <c r="G36" i="1" s="1"/>
  <c r="F37" i="1"/>
  <c r="F38" i="1"/>
  <c r="G38" i="1" s="1"/>
  <c r="F39" i="1"/>
  <c r="G39" i="1" s="1"/>
  <c r="F40" i="1"/>
  <c r="G40" i="1" s="1"/>
  <c r="F41" i="1"/>
  <c r="G41" i="1" s="1"/>
  <c r="G42" i="1"/>
  <c r="K42" i="1" s="1"/>
  <c r="I42" i="1"/>
  <c r="J42" i="1"/>
  <c r="B44" i="1"/>
  <c r="D44" i="1"/>
  <c r="K30" i="1" l="1"/>
  <c r="L30" i="1" s="1"/>
  <c r="I35" i="1"/>
  <c r="J35" i="1"/>
  <c r="K35" i="1" s="1"/>
  <c r="I39" i="1"/>
  <c r="J39" i="1"/>
  <c r="K39" i="1" s="1"/>
  <c r="F44" i="1"/>
  <c r="I38" i="1"/>
  <c r="J38" i="1"/>
  <c r="K38" i="1" s="1"/>
  <c r="I34" i="1"/>
  <c r="J34" i="1"/>
  <c r="K34" i="1" s="1"/>
  <c r="J41" i="1"/>
  <c r="K41" i="1" s="1"/>
  <c r="I41" i="1"/>
  <c r="I40" i="1"/>
  <c r="G37" i="1"/>
  <c r="G44" i="1" s="1"/>
  <c r="I36" i="1"/>
  <c r="J40" i="1"/>
  <c r="K40" i="1" s="1"/>
  <c r="J36" i="1"/>
  <c r="K36" i="1" s="1"/>
  <c r="J28" i="1"/>
  <c r="J30" i="1" s="1"/>
  <c r="M30" i="1" l="1"/>
  <c r="O30" i="1"/>
  <c r="N30" i="1"/>
  <c r="J37" i="1"/>
  <c r="K37" i="1" s="1"/>
  <c r="K44" i="1" s="1"/>
  <c r="I37" i="1"/>
  <c r="J46" i="1" s="1"/>
  <c r="J44" i="1" l="1"/>
  <c r="K47" i="1" s="1"/>
  <c r="K49" i="1" s="1"/>
  <c r="G49" i="1" l="1"/>
  <c r="F49" i="1" s="1"/>
  <c r="K51" i="1"/>
  <c r="F51" i="1" l="1"/>
  <c r="L51" i="1"/>
  <c r="M51" i="1" l="1"/>
  <c r="N51" i="1"/>
  <c r="L52" i="1"/>
  <c r="L53" i="1" s="1"/>
  <c r="L54" i="1"/>
  <c r="L55" i="1" s="1"/>
  <c r="O51" i="1"/>
  <c r="O52" i="1" l="1"/>
  <c r="O53" i="1" s="1"/>
  <c r="O54" i="1"/>
  <c r="O55" i="1" s="1"/>
  <c r="M52" i="1"/>
  <c r="M53" i="1" s="1"/>
  <c r="M54" i="1"/>
  <c r="M55" i="1" s="1"/>
  <c r="N52" i="1"/>
  <c r="N53" i="1" s="1"/>
  <c r="N54" i="1"/>
  <c r="N55" i="1" s="1"/>
</calcChain>
</file>

<file path=xl/sharedStrings.xml><?xml version="1.0" encoding="utf-8"?>
<sst xmlns="http://schemas.openxmlformats.org/spreadsheetml/2006/main" count="134" uniqueCount="71">
  <si>
    <t>RENTAL DETAIL IN THE</t>
  </si>
  <si>
    <t>RETURN OF</t>
  </si>
  <si>
    <t>NAME</t>
  </si>
  <si>
    <t xml:space="preserve"> </t>
  </si>
  <si>
    <t xml:space="preserve">  Part</t>
  </si>
  <si>
    <t xml:space="preserve">  Full</t>
  </si>
  <si>
    <t>GROSS RENTS</t>
  </si>
  <si>
    <t>WEEKS</t>
  </si>
  <si>
    <t>X</t>
  </si>
  <si>
    <t>RENT</t>
  </si>
  <si>
    <t>Rates</t>
  </si>
  <si>
    <t>$$$$$$$</t>
  </si>
  <si>
    <t>Land Tax</t>
  </si>
  <si>
    <t>Insurance</t>
  </si>
  <si>
    <t>Repairs</t>
  </si>
  <si>
    <t>Carpentry</t>
  </si>
  <si>
    <t>Cleaning Carpet</t>
  </si>
  <si>
    <t>Electrical</t>
  </si>
  <si>
    <t>Roofing</t>
  </si>
  <si>
    <t>Keys &amp; Locks</t>
  </si>
  <si>
    <t>Gardening</t>
  </si>
  <si>
    <t>Cleaning</t>
  </si>
  <si>
    <t>Interest</t>
  </si>
  <si>
    <t>Bank Fees &amp; Taxes</t>
  </si>
  <si>
    <t>Borrowing Costs</t>
  </si>
  <si>
    <t xml:space="preserve"> /</t>
  </si>
  <si>
    <t>Months</t>
  </si>
  <si>
    <t>Commissions &amp; Management Fees</t>
  </si>
  <si>
    <t>Advertising</t>
  </si>
  <si>
    <t>Postage</t>
  </si>
  <si>
    <t>Stationery &amp; Petties</t>
  </si>
  <si>
    <t>Telephone Exp</t>
  </si>
  <si>
    <t>Calls</t>
  </si>
  <si>
    <t>c</t>
  </si>
  <si>
    <t>----------</t>
  </si>
  <si>
    <t>Less Private Use</t>
  </si>
  <si>
    <t>CASH</t>
  </si>
  <si>
    <t>PW</t>
  </si>
  <si>
    <t>PF</t>
  </si>
  <si>
    <t>PM</t>
  </si>
  <si>
    <t>EXPENSES</t>
  </si>
  <si>
    <t>DEPRECIATION</t>
  </si>
  <si>
    <t>DV</t>
  </si>
  <si>
    <t>ASSETS</t>
  </si>
  <si>
    <t>COST</t>
  </si>
  <si>
    <t>PRIV</t>
  </si>
  <si>
    <t xml:space="preserve"> OWDV</t>
  </si>
  <si>
    <t>MTH</t>
  </si>
  <si>
    <t>ADD</t>
  </si>
  <si>
    <t>VALUE</t>
  </si>
  <si>
    <t xml:space="preserve"> RATE</t>
  </si>
  <si>
    <t/>
  </si>
  <si>
    <t>Floor Coverings</t>
  </si>
  <si>
    <t>Drapes</t>
  </si>
  <si>
    <t>Light Fittings</t>
  </si>
  <si>
    <t>Stove</t>
  </si>
  <si>
    <t>H. W. Unit</t>
  </si>
  <si>
    <t>HEAT PUMP</t>
  </si>
  <si>
    <t>DISHWASHER</t>
  </si>
  <si>
    <t>Refrigerator</t>
  </si>
  <si>
    <t>Building</t>
  </si>
  <si>
    <t>PRIVATE</t>
  </si>
  <si>
    <t>TOTAL FOR DEPRECIATION</t>
  </si>
  <si>
    <t>CLAIM</t>
  </si>
  <si>
    <t>TOTAL OF EXPENSES</t>
  </si>
  <si>
    <t>TAX</t>
  </si>
  <si>
    <t>GROSS PROFIT/LOSS</t>
  </si>
  <si>
    <t>=====</t>
  </si>
  <si>
    <t>RESULT CASH FLOW</t>
  </si>
  <si>
    <t>Water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</si>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</sst>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name val="MS Sans Serif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1" fillId="0" borderId="0" xfId="0" applyNumberFormat="1" applyFont="1" applyFill="1" applyBorder="1" applyAlignment="1" applyProtection="1">
      <protection locked="0"/>
    </xf>
    <xf numFmtId="1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/>
    <xf numFmtId="9" fontId="1" fillId="0" borderId="0" xfId="0" applyNumberFormat="1" applyFont="1" applyFill="1" applyBorder="1" applyAlignment="1" applyProtection="1">
      <protection locked="0"/>
    </xf>
    <xf numFmtId="10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1" fontId="1" fillId="2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workbookViewId="0">
      <selection activeCell="F20" sqref="F20"/>
    </sheetView>
  </sheetViews>
  <sheetFormatPr defaultColWidth="6" defaultRowHeight="13.2" x14ac:dyDescent="0.25"/>
  <cols>
    <col min="1" max="1" width="16" style="3" customWidth="1"/>
    <col min="2" max="2" width="8.33203125" style="3" customWidth="1"/>
    <col min="3" max="3" width="14" style="3" customWidth="1"/>
    <col min="4" max="4" width="7" style="3" customWidth="1"/>
    <col min="5" max="5" width="5" style="3" customWidth="1"/>
    <col min="6" max="8" width="6" style="3"/>
    <col min="9" max="9" width="3" style="3" customWidth="1"/>
    <col min="10" max="10" width="5.6640625" style="3" customWidth="1"/>
    <col min="11" max="11" width="6.6640625" style="3" customWidth="1"/>
    <col min="12" max="12" width="7.44140625" style="3" customWidth="1"/>
    <col min="13" max="15" width="6" style="3"/>
    <col min="16" max="16" width="6" style="7"/>
    <col min="17" max="16384" width="6" style="3"/>
  </cols>
  <sheetData>
    <row r="1" spans="1:11" x14ac:dyDescent="0.25">
      <c r="A1" s="2" t="s">
        <v>0</v>
      </c>
      <c r="B1" s="2"/>
      <c r="C1" s="8" t="s">
        <v>70</v>
      </c>
      <c r="D1" s="2" t="s">
        <v>1</v>
      </c>
    </row>
    <row r="2" spans="1:11" x14ac:dyDescent="0.25">
      <c r="A2" s="2" t="s">
        <v>2</v>
      </c>
      <c r="B2" s="2" t="s">
        <v>3</v>
      </c>
      <c r="C2" s="2"/>
      <c r="D2" s="2" t="s">
        <v>3</v>
      </c>
      <c r="E2" s="2" t="s">
        <v>3</v>
      </c>
      <c r="F2" s="2" t="s">
        <v>3</v>
      </c>
      <c r="G2" s="2"/>
      <c r="H2" s="2"/>
      <c r="I2" s="2"/>
      <c r="J2" s="2"/>
      <c r="K2" s="2"/>
    </row>
    <row r="4" spans="1:11" x14ac:dyDescent="0.25">
      <c r="H4" s="2" t="s">
        <v>3</v>
      </c>
      <c r="J4" s="2" t="s">
        <v>4</v>
      </c>
      <c r="K4" s="2" t="s">
        <v>5</v>
      </c>
    </row>
    <row r="5" spans="1:11" x14ac:dyDescent="0.25">
      <c r="A5" s="2" t="s">
        <v>6</v>
      </c>
      <c r="B5" s="3" t="s">
        <v>3</v>
      </c>
      <c r="C5" s="3" t="s">
        <v>3</v>
      </c>
      <c r="D5" s="3" t="s">
        <v>7</v>
      </c>
      <c r="E5" s="3" t="s">
        <v>8</v>
      </c>
      <c r="F5" s="3" t="s">
        <v>9</v>
      </c>
      <c r="K5" s="2" t="e">
        <f>F5*D5</f>
        <v>#VALUE!</v>
      </c>
    </row>
    <row r="7" spans="1:11" x14ac:dyDescent="0.25">
      <c r="A7" s="2" t="s">
        <v>10</v>
      </c>
      <c r="E7" s="5"/>
      <c r="H7" s="2" t="s">
        <v>3</v>
      </c>
      <c r="K7" s="2" t="s">
        <v>11</v>
      </c>
    </row>
    <row r="8" spans="1:11" x14ac:dyDescent="0.25">
      <c r="A8" s="2" t="s">
        <v>69</v>
      </c>
      <c r="K8" s="2" t="s">
        <v>11</v>
      </c>
    </row>
    <row r="9" spans="1:11" x14ac:dyDescent="0.25">
      <c r="A9" s="2" t="s">
        <v>12</v>
      </c>
      <c r="B9" s="2" t="s">
        <v>3</v>
      </c>
      <c r="C9" s="2" t="s">
        <v>3</v>
      </c>
      <c r="D9" s="2" t="s">
        <v>3</v>
      </c>
      <c r="K9" s="2" t="s">
        <v>11</v>
      </c>
    </row>
    <row r="10" spans="1:11" x14ac:dyDescent="0.25">
      <c r="A10" s="2" t="s">
        <v>13</v>
      </c>
      <c r="B10" s="2" t="s">
        <v>3</v>
      </c>
      <c r="C10" s="2" t="s">
        <v>3</v>
      </c>
      <c r="D10" s="2" t="s">
        <v>3</v>
      </c>
      <c r="K10" s="2" t="s">
        <v>11</v>
      </c>
    </row>
    <row r="11" spans="1:11" x14ac:dyDescent="0.25">
      <c r="A11" s="2" t="s">
        <v>14</v>
      </c>
      <c r="B11" s="2" t="s">
        <v>15</v>
      </c>
      <c r="C11" s="2"/>
      <c r="D11" s="2" t="s">
        <v>3</v>
      </c>
      <c r="F11" s="3" t="s">
        <v>11</v>
      </c>
      <c r="K11" s="2"/>
    </row>
    <row r="12" spans="1:11" x14ac:dyDescent="0.25">
      <c r="A12" s="2" t="s">
        <v>3</v>
      </c>
      <c r="B12" s="2" t="s">
        <v>16</v>
      </c>
      <c r="C12" s="2"/>
      <c r="D12" s="2"/>
      <c r="F12" s="3" t="s">
        <v>11</v>
      </c>
      <c r="K12" s="2"/>
    </row>
    <row r="13" spans="1:11" x14ac:dyDescent="0.25">
      <c r="A13" s="2" t="s">
        <v>3</v>
      </c>
      <c r="B13" s="2" t="s">
        <v>17</v>
      </c>
      <c r="C13" s="2"/>
      <c r="D13" s="2" t="s">
        <v>3</v>
      </c>
      <c r="F13" s="3" t="s">
        <v>11</v>
      </c>
      <c r="K13" s="2"/>
    </row>
    <row r="14" spans="1:11" x14ac:dyDescent="0.25">
      <c r="B14" s="2" t="s">
        <v>18</v>
      </c>
      <c r="C14" s="2"/>
      <c r="F14" s="3" t="s">
        <v>11</v>
      </c>
      <c r="K14" s="2"/>
    </row>
    <row r="15" spans="1:11" x14ac:dyDescent="0.25">
      <c r="A15" s="2" t="s">
        <v>3</v>
      </c>
      <c r="B15" s="2" t="s">
        <v>19</v>
      </c>
      <c r="C15" s="2"/>
      <c r="D15" s="2"/>
      <c r="F15" s="3" t="s">
        <v>11</v>
      </c>
      <c r="K15" s="2">
        <f>SUM(F11:F15)</f>
        <v>0</v>
      </c>
    </row>
    <row r="16" spans="1:11" x14ac:dyDescent="0.25">
      <c r="A16" s="2" t="s">
        <v>20</v>
      </c>
      <c r="K16" s="3" t="s">
        <v>11</v>
      </c>
    </row>
    <row r="17" spans="1:15" x14ac:dyDescent="0.25">
      <c r="A17" s="3" t="s">
        <v>21</v>
      </c>
      <c r="K17" s="3" t="s">
        <v>11</v>
      </c>
    </row>
    <row r="18" spans="1:15" x14ac:dyDescent="0.25">
      <c r="A18" s="2" t="s">
        <v>22</v>
      </c>
      <c r="B18" s="3">
        <v>0</v>
      </c>
      <c r="D18" s="6">
        <v>7.0000000000000007E-2</v>
      </c>
      <c r="F18" s="2">
        <f>(G18*F4)</f>
        <v>0</v>
      </c>
      <c r="G18" s="2">
        <f>SUM(H18:L18)*(1-G28)</f>
        <v>0</v>
      </c>
      <c r="K18" s="2">
        <f>B18*D18</f>
        <v>0</v>
      </c>
    </row>
    <row r="19" spans="1:15" x14ac:dyDescent="0.25">
      <c r="A19" s="2" t="s">
        <v>23</v>
      </c>
      <c r="K19" s="3" t="s">
        <v>11</v>
      </c>
    </row>
    <row r="20" spans="1:15" x14ac:dyDescent="0.25">
      <c r="A20" s="2" t="s">
        <v>24</v>
      </c>
      <c r="B20" s="2">
        <v>0</v>
      </c>
      <c r="C20" s="2" t="s">
        <v>25</v>
      </c>
      <c r="D20" s="2">
        <v>5</v>
      </c>
      <c r="E20" s="2">
        <f>(B20/D20)</f>
        <v>0</v>
      </c>
      <c r="F20" s="2">
        <v>0</v>
      </c>
      <c r="G20" s="2" t="s">
        <v>26</v>
      </c>
      <c r="H20" s="2">
        <f>(B20-K20)</f>
        <v>0</v>
      </c>
      <c r="K20" s="2">
        <f>(B20/D20)*F20/12</f>
        <v>0</v>
      </c>
    </row>
    <row r="21" spans="1:15" x14ac:dyDescent="0.25">
      <c r="A21" s="2" t="s">
        <v>27</v>
      </c>
      <c r="B21" s="2"/>
      <c r="C21" s="2"/>
      <c r="K21" s="2" t="s">
        <v>11</v>
      </c>
    </row>
    <row r="22" spans="1:15" x14ac:dyDescent="0.25">
      <c r="A22" s="2" t="s">
        <v>28</v>
      </c>
      <c r="K22" s="2" t="s">
        <v>11</v>
      </c>
    </row>
    <row r="23" spans="1:15" x14ac:dyDescent="0.25">
      <c r="A23" s="2" t="s">
        <v>29</v>
      </c>
      <c r="K23" s="2" t="s">
        <v>11</v>
      </c>
    </row>
    <row r="24" spans="1:15" x14ac:dyDescent="0.25">
      <c r="A24" s="2" t="s">
        <v>30</v>
      </c>
      <c r="K24" s="2" t="s">
        <v>11</v>
      </c>
    </row>
    <row r="25" spans="1:15" x14ac:dyDescent="0.25">
      <c r="A25" s="2" t="s">
        <v>31</v>
      </c>
      <c r="B25" s="2" t="s">
        <v>32</v>
      </c>
      <c r="F25" s="2">
        <v>0</v>
      </c>
      <c r="G25" s="2">
        <v>25</v>
      </c>
      <c r="H25" s="2" t="s">
        <v>33</v>
      </c>
      <c r="K25" s="2">
        <f>(((F25*G25)/100))</f>
        <v>0</v>
      </c>
    </row>
    <row r="26" spans="1:15" x14ac:dyDescent="0.25">
      <c r="J26" s="2" t="s">
        <v>34</v>
      </c>
      <c r="K26" s="2" t="s">
        <v>3</v>
      </c>
    </row>
    <row r="27" spans="1:15" x14ac:dyDescent="0.25">
      <c r="J27" s="2">
        <f>SUM(J7:J26)</f>
        <v>0</v>
      </c>
    </row>
    <row r="28" spans="1:15" x14ac:dyDescent="0.25">
      <c r="A28" s="2" t="s">
        <v>35</v>
      </c>
      <c r="G28" s="2">
        <v>0</v>
      </c>
      <c r="J28" s="2">
        <f>((J27*G28))</f>
        <v>0</v>
      </c>
    </row>
    <row r="29" spans="1:15" x14ac:dyDescent="0.25">
      <c r="A29" s="2" t="s">
        <v>3</v>
      </c>
      <c r="J29" s="2" t="s">
        <v>34</v>
      </c>
      <c r="K29" s="2" t="s">
        <v>34</v>
      </c>
      <c r="L29" s="2" t="s">
        <v>36</v>
      </c>
      <c r="M29" s="3" t="s">
        <v>37</v>
      </c>
      <c r="N29" s="3" t="s">
        <v>38</v>
      </c>
      <c r="O29" s="3" t="s">
        <v>39</v>
      </c>
    </row>
    <row r="30" spans="1:15" x14ac:dyDescent="0.25">
      <c r="A30" s="2" t="s">
        <v>40</v>
      </c>
      <c r="J30" s="2">
        <f>((J27-J28))</f>
        <v>0</v>
      </c>
      <c r="K30" s="2">
        <f>SUM(K6:K29)</f>
        <v>0</v>
      </c>
      <c r="L30" s="3" t="e">
        <f>K5-K30</f>
        <v>#VALUE!</v>
      </c>
      <c r="M30" s="3" t="e">
        <f>L30/52</f>
        <v>#VALUE!</v>
      </c>
      <c r="N30" s="3" t="e">
        <f>L30/26</f>
        <v>#VALUE!</v>
      </c>
      <c r="O30" s="3" t="e">
        <f>L30/12</f>
        <v>#VALUE!</v>
      </c>
    </row>
    <row r="31" spans="1:15" x14ac:dyDescent="0.25">
      <c r="J31" s="2" t="s">
        <v>34</v>
      </c>
      <c r="K31" s="2" t="s">
        <v>34</v>
      </c>
    </row>
    <row r="32" spans="1:15" x14ac:dyDescent="0.25">
      <c r="A32" s="2" t="s">
        <v>41</v>
      </c>
      <c r="H32" s="3" t="s">
        <v>42</v>
      </c>
    </row>
    <row r="33" spans="1:13" x14ac:dyDescent="0.25">
      <c r="A33" s="2" t="s">
        <v>43</v>
      </c>
      <c r="B33" s="2" t="s">
        <v>44</v>
      </c>
      <c r="C33" s="2" t="s">
        <v>45</v>
      </c>
      <c r="D33" s="2" t="s">
        <v>46</v>
      </c>
      <c r="E33" s="2" t="s">
        <v>47</v>
      </c>
      <c r="F33" s="2" t="s">
        <v>48</v>
      </c>
      <c r="G33" s="2" t="s">
        <v>49</v>
      </c>
      <c r="H33" s="2" t="s">
        <v>50</v>
      </c>
      <c r="J33" s="2" t="s">
        <v>51</v>
      </c>
      <c r="K33" s="2" t="s">
        <v>51</v>
      </c>
    </row>
    <row r="34" spans="1:13" x14ac:dyDescent="0.25">
      <c r="A34" s="2" t="s">
        <v>52</v>
      </c>
      <c r="B34" s="2">
        <v>0</v>
      </c>
      <c r="C34" s="2">
        <v>0</v>
      </c>
      <c r="D34" s="2"/>
      <c r="E34" s="2">
        <v>12</v>
      </c>
      <c r="F34" s="2">
        <f t="shared" ref="F34:F41" si="0">B34</f>
        <v>0</v>
      </c>
      <c r="G34" s="2">
        <f t="shared" ref="G34:G42" si="1">((F34+D34))</f>
        <v>0</v>
      </c>
      <c r="H34" s="4">
        <v>18.75</v>
      </c>
      <c r="I34" s="2">
        <f t="shared" ref="I34:I41" si="2">((((((H34/100))*((E34/12)))*G34))*((C34/100)))</f>
        <v>0</v>
      </c>
      <c r="J34" s="2">
        <f t="shared" ref="J34:J41" si="3">((((H34/100))*((E34/12)))*G34)</f>
        <v>0</v>
      </c>
      <c r="K34" s="2">
        <f t="shared" ref="K34:K42" si="4">((G34-J34))</f>
        <v>0</v>
      </c>
      <c r="L34" s="2" t="s">
        <v>3</v>
      </c>
      <c r="M34" s="2" t="s">
        <v>3</v>
      </c>
    </row>
    <row r="35" spans="1:13" x14ac:dyDescent="0.25">
      <c r="A35" s="2" t="s">
        <v>53</v>
      </c>
      <c r="B35" s="2">
        <v>0</v>
      </c>
      <c r="C35" s="2">
        <v>0</v>
      </c>
      <c r="D35" s="2"/>
      <c r="E35" s="2">
        <v>12</v>
      </c>
      <c r="F35" s="2">
        <f t="shared" si="0"/>
        <v>0</v>
      </c>
      <c r="G35" s="2">
        <f t="shared" si="1"/>
        <v>0</v>
      </c>
      <c r="H35" s="4">
        <v>18.75</v>
      </c>
      <c r="I35" s="2">
        <f t="shared" si="2"/>
        <v>0</v>
      </c>
      <c r="J35" s="2">
        <f t="shared" si="3"/>
        <v>0</v>
      </c>
      <c r="K35" s="2">
        <f t="shared" si="4"/>
        <v>0</v>
      </c>
    </row>
    <row r="36" spans="1:13" x14ac:dyDescent="0.25">
      <c r="A36" s="2" t="s">
        <v>54</v>
      </c>
      <c r="B36" s="2">
        <v>0</v>
      </c>
      <c r="C36" s="2">
        <v>0</v>
      </c>
      <c r="D36" s="2"/>
      <c r="E36" s="2">
        <v>12</v>
      </c>
      <c r="F36" s="2">
        <f t="shared" si="0"/>
        <v>0</v>
      </c>
      <c r="G36" s="2">
        <f t="shared" si="1"/>
        <v>0</v>
      </c>
      <c r="H36" s="4">
        <v>18.75</v>
      </c>
      <c r="I36" s="2">
        <f t="shared" si="2"/>
        <v>0</v>
      </c>
      <c r="J36" s="2">
        <f t="shared" si="3"/>
        <v>0</v>
      </c>
      <c r="K36" s="2">
        <f t="shared" si="4"/>
        <v>0</v>
      </c>
    </row>
    <row r="37" spans="1:13" x14ac:dyDescent="0.25">
      <c r="A37" s="2" t="s">
        <v>55</v>
      </c>
      <c r="B37" s="2">
        <v>0</v>
      </c>
      <c r="C37" s="2">
        <v>0</v>
      </c>
      <c r="D37" s="2"/>
      <c r="E37" s="2">
        <v>12</v>
      </c>
      <c r="F37" s="2">
        <f t="shared" si="0"/>
        <v>0</v>
      </c>
      <c r="G37" s="2">
        <f t="shared" si="1"/>
        <v>0</v>
      </c>
      <c r="H37" s="4">
        <v>18.75</v>
      </c>
      <c r="I37" s="2">
        <f t="shared" si="2"/>
        <v>0</v>
      </c>
      <c r="J37" s="2">
        <f t="shared" si="3"/>
        <v>0</v>
      </c>
      <c r="K37" s="2">
        <f t="shared" si="4"/>
        <v>0</v>
      </c>
    </row>
    <row r="38" spans="1:13" x14ac:dyDescent="0.25">
      <c r="A38" s="2" t="s">
        <v>56</v>
      </c>
      <c r="B38" s="2">
        <v>0</v>
      </c>
      <c r="C38" s="2">
        <v>0</v>
      </c>
      <c r="D38" s="2"/>
      <c r="E38" s="2">
        <v>12</v>
      </c>
      <c r="F38" s="2">
        <f t="shared" si="0"/>
        <v>0</v>
      </c>
      <c r="G38" s="2">
        <f t="shared" si="1"/>
        <v>0</v>
      </c>
      <c r="H38" s="4">
        <v>18.75</v>
      </c>
      <c r="I38" s="2">
        <f t="shared" si="2"/>
        <v>0</v>
      </c>
      <c r="J38" s="2">
        <f t="shared" si="3"/>
        <v>0</v>
      </c>
      <c r="K38" s="2">
        <f t="shared" si="4"/>
        <v>0</v>
      </c>
    </row>
    <row r="39" spans="1:13" x14ac:dyDescent="0.25">
      <c r="A39" s="3" t="s">
        <v>57</v>
      </c>
      <c r="B39" s="3">
        <v>0</v>
      </c>
      <c r="C39" s="3">
        <v>0</v>
      </c>
      <c r="E39" s="3">
        <v>12</v>
      </c>
      <c r="F39" s="2">
        <f t="shared" si="0"/>
        <v>0</v>
      </c>
      <c r="G39" s="3">
        <f t="shared" si="1"/>
        <v>0</v>
      </c>
      <c r="H39" s="1">
        <v>18.75</v>
      </c>
      <c r="I39" s="3">
        <f t="shared" si="2"/>
        <v>0</v>
      </c>
      <c r="J39" s="3">
        <f t="shared" si="3"/>
        <v>0</v>
      </c>
      <c r="K39" s="3">
        <f t="shared" si="4"/>
        <v>0</v>
      </c>
    </row>
    <row r="40" spans="1:13" x14ac:dyDescent="0.25">
      <c r="A40" s="2" t="s">
        <v>58</v>
      </c>
      <c r="B40" s="2">
        <v>0</v>
      </c>
      <c r="C40" s="2">
        <v>0</v>
      </c>
      <c r="D40" s="2"/>
      <c r="E40" s="2">
        <v>12</v>
      </c>
      <c r="F40" s="2">
        <f t="shared" si="0"/>
        <v>0</v>
      </c>
      <c r="G40" s="2">
        <f t="shared" si="1"/>
        <v>0</v>
      </c>
      <c r="H40" s="4">
        <v>18.75</v>
      </c>
      <c r="I40" s="2">
        <f t="shared" si="2"/>
        <v>0</v>
      </c>
      <c r="J40" s="2">
        <f t="shared" si="3"/>
        <v>0</v>
      </c>
      <c r="K40" s="2">
        <f t="shared" si="4"/>
        <v>0</v>
      </c>
    </row>
    <row r="41" spans="1:13" x14ac:dyDescent="0.25">
      <c r="A41" s="2" t="s">
        <v>59</v>
      </c>
      <c r="B41" s="2">
        <v>0</v>
      </c>
      <c r="C41" s="2">
        <v>0</v>
      </c>
      <c r="D41" s="2"/>
      <c r="E41" s="2">
        <v>12</v>
      </c>
      <c r="F41" s="2">
        <f t="shared" si="0"/>
        <v>0</v>
      </c>
      <c r="G41" s="2">
        <f t="shared" si="1"/>
        <v>0</v>
      </c>
      <c r="H41" s="4">
        <v>18.75</v>
      </c>
      <c r="I41" s="2">
        <f t="shared" si="2"/>
        <v>0</v>
      </c>
      <c r="J41" s="2">
        <f t="shared" si="3"/>
        <v>0</v>
      </c>
      <c r="K41" s="2">
        <f t="shared" si="4"/>
        <v>0</v>
      </c>
    </row>
    <row r="42" spans="1:13" x14ac:dyDescent="0.25">
      <c r="A42" s="2" t="s">
        <v>60</v>
      </c>
      <c r="B42" s="3">
        <v>0</v>
      </c>
      <c r="C42" s="2">
        <v>0</v>
      </c>
      <c r="D42" s="2">
        <v>0</v>
      </c>
      <c r="E42" s="2">
        <v>12</v>
      </c>
      <c r="F42" s="2">
        <v>0</v>
      </c>
      <c r="G42" s="2">
        <f t="shared" si="1"/>
        <v>0</v>
      </c>
      <c r="H42" s="4">
        <v>2.5</v>
      </c>
      <c r="I42" s="2">
        <f>((((((H42/100))*((E42/12)))*B42))*((C42/100)))</f>
        <v>0</v>
      </c>
      <c r="J42" s="2">
        <f>((((H42/100))*((E42/12)))*B42)</f>
        <v>0</v>
      </c>
      <c r="K42" s="2">
        <f t="shared" si="4"/>
        <v>0</v>
      </c>
    </row>
    <row r="43" spans="1:13" x14ac:dyDescent="0.25">
      <c r="E43" s="2" t="s">
        <v>3</v>
      </c>
      <c r="F43" s="2" t="s">
        <v>3</v>
      </c>
      <c r="G43" s="2" t="s">
        <v>3</v>
      </c>
      <c r="H43" s="2" t="s">
        <v>3</v>
      </c>
      <c r="I43" s="2" t="s">
        <v>3</v>
      </c>
      <c r="J43" s="2" t="s">
        <v>3</v>
      </c>
      <c r="K43" s="2" t="s">
        <v>3</v>
      </c>
    </row>
    <row r="44" spans="1:13" x14ac:dyDescent="0.25">
      <c r="B44" s="2">
        <f>SUM(B34:B43)</f>
        <v>0</v>
      </c>
      <c r="D44" s="2">
        <f>SUM(D34:D43)</f>
        <v>0</v>
      </c>
      <c r="F44" s="2">
        <f>SUM(F34:F43)</f>
        <v>0</v>
      </c>
      <c r="G44" s="2">
        <f>SUM(G34:G43)</f>
        <v>0</v>
      </c>
      <c r="H44" s="2" t="s">
        <v>3</v>
      </c>
      <c r="I44" s="2" t="s">
        <v>3</v>
      </c>
      <c r="J44" s="2">
        <f>SUM(J34:J43)</f>
        <v>0</v>
      </c>
      <c r="K44" s="2">
        <f>SUM(K34:K43)</f>
        <v>0</v>
      </c>
    </row>
    <row r="45" spans="1:13" x14ac:dyDescent="0.25">
      <c r="J45" s="2" t="s">
        <v>3</v>
      </c>
      <c r="K45" s="2" t="s">
        <v>51</v>
      </c>
    </row>
    <row r="46" spans="1:13" x14ac:dyDescent="0.25">
      <c r="H46" s="2" t="s">
        <v>61</v>
      </c>
      <c r="I46" s="2"/>
      <c r="J46" s="2">
        <f>SUM(I34:I43)</f>
        <v>0</v>
      </c>
      <c r="K46" s="2" t="s">
        <v>51</v>
      </c>
    </row>
    <row r="47" spans="1:13" x14ac:dyDescent="0.25">
      <c r="A47" s="2" t="s">
        <v>62</v>
      </c>
      <c r="B47" s="2"/>
      <c r="H47" s="2" t="s">
        <v>63</v>
      </c>
      <c r="I47" s="2" t="s">
        <v>3</v>
      </c>
      <c r="J47" s="2" t="s">
        <v>3</v>
      </c>
      <c r="K47" s="2">
        <f>((J44-J46))</f>
        <v>0</v>
      </c>
    </row>
    <row r="48" spans="1:13" x14ac:dyDescent="0.25">
      <c r="J48" s="2" t="s">
        <v>51</v>
      </c>
      <c r="K48" s="2" t="s">
        <v>34</v>
      </c>
    </row>
    <row r="49" spans="1:16" x14ac:dyDescent="0.25">
      <c r="A49" s="2" t="s">
        <v>64</v>
      </c>
      <c r="F49" s="2">
        <f>(G49*F4)</f>
        <v>0</v>
      </c>
      <c r="G49" s="2">
        <f>(K49-G18)</f>
        <v>0</v>
      </c>
      <c r="K49" s="2">
        <f>(((K30+K47)+J30))</f>
        <v>0</v>
      </c>
    </row>
    <row r="50" spans="1:16" x14ac:dyDescent="0.25">
      <c r="K50" s="2" t="s">
        <v>34</v>
      </c>
      <c r="L50" s="2" t="s">
        <v>65</v>
      </c>
      <c r="M50" s="3" t="s">
        <v>37</v>
      </c>
      <c r="N50" s="3" t="s">
        <v>38</v>
      </c>
      <c r="O50" s="3" t="s">
        <v>39</v>
      </c>
    </row>
    <row r="51" spans="1:16" x14ac:dyDescent="0.25">
      <c r="A51" s="2" t="s">
        <v>66</v>
      </c>
      <c r="F51" s="2" t="e">
        <f>(K51*F4)</f>
        <v>#VALUE!</v>
      </c>
      <c r="K51" s="2" t="e">
        <f>(K5-K49)</f>
        <v>#VALUE!</v>
      </c>
      <c r="L51" s="3" t="e">
        <f>K51</f>
        <v>#VALUE!</v>
      </c>
      <c r="M51" s="3" t="e">
        <f>L51/52</f>
        <v>#VALUE!</v>
      </c>
      <c r="N51" s="3" t="e">
        <f>L51/26</f>
        <v>#VALUE!</v>
      </c>
      <c r="O51" s="3" t="e">
        <f>L51/12</f>
        <v>#VALUE!</v>
      </c>
    </row>
    <row r="52" spans="1:16" x14ac:dyDescent="0.25">
      <c r="K52" s="2" t="s">
        <v>67</v>
      </c>
      <c r="L52" s="3" t="e">
        <f>L51*P52/100</f>
        <v>#VALUE!</v>
      </c>
      <c r="M52" s="3" t="e">
        <f>M51*P52/100</f>
        <v>#VALUE!</v>
      </c>
      <c r="N52" s="3" t="e">
        <f>N51*P52/100</f>
        <v>#VALUE!</v>
      </c>
      <c r="O52" s="3" t="e">
        <f>O51*P52/100</f>
        <v>#VALUE!</v>
      </c>
      <c r="P52" s="7">
        <v>34.5</v>
      </c>
    </row>
    <row r="53" spans="1:16" x14ac:dyDescent="0.25">
      <c r="L53" s="3" t="e">
        <f>L30-L52</f>
        <v>#VALUE!</v>
      </c>
      <c r="M53" s="3" t="e">
        <f>M30-M52</f>
        <v>#VALUE!</v>
      </c>
      <c r="N53" s="3" t="e">
        <f>N30-N52</f>
        <v>#VALUE!</v>
      </c>
      <c r="O53" s="3" t="e">
        <f>O30-O52</f>
        <v>#VALUE!</v>
      </c>
      <c r="P53" s="7" t="s">
        <v>68</v>
      </c>
    </row>
    <row r="54" spans="1:16" x14ac:dyDescent="0.25">
      <c r="L54" s="3" t="e">
        <f>L51*P54/100</f>
        <v>#VALUE!</v>
      </c>
      <c r="M54" s="3" t="e">
        <f>M51*P54/100</f>
        <v>#VALUE!</v>
      </c>
      <c r="N54" s="3" t="e">
        <f>N51*P54/100</f>
        <v>#VALUE!</v>
      </c>
      <c r="O54" s="3" t="e">
        <f>O51*P54/100</f>
        <v>#VALUE!</v>
      </c>
      <c r="P54" s="7">
        <v>39</v>
      </c>
    </row>
    <row r="55" spans="1:16" x14ac:dyDescent="0.25">
      <c r="L55" s="3" t="e">
        <f>L30-L54</f>
        <v>#VALUE!</v>
      </c>
      <c r="M55" s="3" t="e">
        <f>M30-M54</f>
        <v>#VALUE!</v>
      </c>
      <c r="N55" s="3" t="e">
        <f>N30-N54</f>
        <v>#VALUE!</v>
      </c>
      <c r="O55" s="3" t="e">
        <f>O32-O54</f>
        <v>#VALUE!</v>
      </c>
      <c r="P55" s="7" t="s">
        <v>68</v>
      </c>
    </row>
  </sheetData>
  <pageMargins left="1.25" right="1.25" top="1" bottom="1" header="0.5" footer="0.5"/>
  <pageSetup paperSize="9" orientation="portrait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1AARENTAL.SPREADSHEET</vt:lpstr>
      <vt:lpstr>'1AARENTAL.SPREADSHEET'!Print_Area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</dc:creator>
  <cp:lastModifiedBy>David</cp:lastModifiedBy>
  <dcterms:created xsi:type="dcterms:W3CDTF">2017-09-20T00:04:32Z</dcterms:created>
  <dcterms:modified xsi:type="dcterms:W3CDTF">2019-06-25T05:39:00Z</dcterms:modified>
</cp:coreProperties>
</file>